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S" sheetId="1" r:id="rId1"/>
  </sheets>
  <externalReferences>
    <externalReference r:id="rId4"/>
    <externalReference r:id="rId5"/>
    <externalReference r:id="rId6"/>
    <externalReference r:id="rId7"/>
  </externalReferences>
  <definedNames>
    <definedName name="\F">#REF!</definedName>
    <definedName name="asd">#REF!</definedName>
    <definedName name="BALSHT">#REF!</definedName>
    <definedName name="COMPARISON">#REF!</definedName>
    <definedName name="CONSADJ">#REF!</definedName>
    <definedName name="CONSBS">#REF!</definedName>
    <definedName name="CYC">#REF!</definedName>
    <definedName name="DETAIL1">#REF!</definedName>
    <definedName name="DETAIL2">#REF!</definedName>
    <definedName name="DETAIL4">#REF!</definedName>
    <definedName name="DETAIL5">#REF!</definedName>
    <definedName name="dfg">#REF!</definedName>
    <definedName name="dsfg">#REF!</definedName>
    <definedName name="ersgt">#REF!</definedName>
    <definedName name="ert">#REF!</definedName>
    <definedName name="fds">#REF!</definedName>
    <definedName name="fgh">#REF!</definedName>
    <definedName name="g">#REF!</definedName>
    <definedName name="gfh">#REF!</definedName>
    <definedName name="ghj">#REF!</definedName>
    <definedName name="LOANS">'[1]bs12+0'!#REF!</definedName>
    <definedName name="MGTBS">#REF!</definedName>
    <definedName name="MTH11">#REF!</definedName>
    <definedName name="MTH12">#REF!</definedName>
    <definedName name="NFA">#REF!</definedName>
    <definedName name="P&amp;L">#REF!</definedName>
    <definedName name="PAGE1">#REF!</definedName>
    <definedName name="PAGE2">#REF!</definedName>
    <definedName name="PAGE3">#REF!</definedName>
    <definedName name="PAGE4">#REF!</definedName>
    <definedName name="PAGE5">#REF!</definedName>
    <definedName name="_xlnm.Print_Area" localSheetId="0">'BS'!$A$1:$M$62</definedName>
    <definedName name="SAVEMENU">#REF!</definedName>
    <definedName name="sd">#REF!</definedName>
    <definedName name="SUBS">#REF!</definedName>
    <definedName name="sx">#REF!</definedName>
    <definedName name="UKREPORT">'[2]UK'!$B$5:$J$46</definedName>
    <definedName name="wer">#REF!</definedName>
    <definedName name="xcv">#REF!</definedName>
    <definedName name="zsdf">#REF!</definedName>
  </definedNames>
  <calcPr fullCalcOnLoad="1"/>
</workbook>
</file>

<file path=xl/sharedStrings.xml><?xml version="1.0" encoding="utf-8"?>
<sst xmlns="http://schemas.openxmlformats.org/spreadsheetml/2006/main" count="43" uniqueCount="41">
  <si>
    <t>RM'000</t>
  </si>
  <si>
    <t>AS AT END</t>
  </si>
  <si>
    <t xml:space="preserve">OF CURRENT </t>
  </si>
  <si>
    <t>QUARTER</t>
  </si>
  <si>
    <t xml:space="preserve">AS AT 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</si>
  <si>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</si>
  <si>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</si>
  <si>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</si>
  <si>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</si>
  <si>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</si>
  <si>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</si>
  <si>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</si>
  <si>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</si>
  <si>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</si>
  <si>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Creditors</t>
  </si>
  <si>
    <t>Short Term Investments</t>
  </si>
  <si>
    <t>Cash</t>
  </si>
  <si>
    <t>Trade Debtors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</si>
  <si>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</si>
  <si>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</si>
  <si>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</si>
  <si>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</si>
  <si>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</si>
  <si>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</si>
  <si>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Minority Interest</t>
  </si>
  <si>
    <t>Long Term Borrowings</t>
  </si>
  <si>
    <t>Other Long Term Liabilities</t>
  </si>
  <si>
    <t>Goodwill</t>
  </si>
  <si>
    <t>Trademarks</t>
  </si>
  <si>
    <t>Other debtors and Prepayments</t>
  </si>
  <si>
    <t>Amounts due from other related companies</t>
  </si>
  <si>
    <t>Amounts due to other related companies</t>
  </si>
  <si>
    <t>Retained Profit</t>
  </si>
  <si>
    <t>General Reserve</t>
  </si>
  <si>
    <t>Current Liabilities</t>
  </si>
  <si>
    <t>31/12/1999</t>
  </si>
  <si>
    <t>Company Level</t>
  </si>
  <si>
    <t>Unaudited balance sheet as at 30 June 2000</t>
  </si>
  <si>
    <t>30/06/2000</t>
  </si>
  <si>
    <t>MALAYSIAN TOBACCO COMPANY BERHAD (2866-T)</t>
  </si>
  <si>
    <t>Other Provisions - Dividends payable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</si>
</sst>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"/>
    <numFmt numFmtId="176" formatCode="hh:mm\ AM/PM"/>
    <numFmt numFmtId="177" formatCode="hh:mm:ss\ AM/PM"/>
    <numFmt numFmtId="178" formatCode="dd\-mmm\-yy\ \ hh:mm"/>
    <numFmt numFmtId="179" formatCode="dd\-mmm\-yy\ \ hh:mm\ AM/PM"/>
    <numFmt numFmtId="180" formatCode="#,##0.000_);[Red]\(#,##0.000\)"/>
    <numFmt numFmtId="181" formatCode="#,##0.0000_);[Red]\(#,##0.0000\)"/>
    <numFmt numFmtId="182" formatCode="#,##0.0_);[Red]\(#,##0.0\)"/>
    <numFmt numFmtId="183" formatCode="0.0"/>
    <numFmt numFmtId="184" formatCode="dd/mm/yy"/>
    <numFmt numFmtId="185" formatCode="#,##0.0_);\(#,##0.0\)"/>
    <numFmt numFmtId="186" formatCode="#,##0.000_);\(#,##0.000\)"/>
    <numFmt numFmtId="187" formatCode="#,##0.0000_);\(#,##0.0000\)"/>
    <numFmt numFmtId="188" formatCode="0.0000"/>
    <numFmt numFmtId="189" formatCode="0.00000"/>
    <numFmt numFmtId="190" formatCode="_(* #,##0.000_);_(* \(#,##0.000\);_(* &quot;-&quot;??_);_(@_)"/>
    <numFmt numFmtId="191" formatCode="_(* #,##0.0_);_(* \(#,##0.0\);_(* &quot;-&quot;?_);_(@_)"/>
    <numFmt numFmtId="192" formatCode="0_);[Red]\(0\)"/>
    <numFmt numFmtId="193" formatCode="dd\-mmm\-yy_)"/>
    <numFmt numFmtId="194" formatCode="m/d/yy\ h:mm\ AM/PM"/>
    <numFmt numFmtId="195" formatCode="dd/mm/yy\ \ \ \ hh:mm"/>
    <numFmt numFmtId="196" formatCode="dd/mm/yy\ \ \ \ hh:mm\ AM/PM"/>
    <numFmt numFmtId="197" formatCode="dd/mm/yy\ \ \ \ h:mm\ AM/PM"/>
    <numFmt numFmtId="198" formatCode="#,##0.00000_);\(#,##0.00000\)"/>
    <numFmt numFmtId="199" formatCode="#,##0.000000_);\(#,##0.000000\)"/>
    <numFmt numFmtId="200" formatCode="0_);\(0\)"/>
    <numFmt numFmtId="201" formatCode="mm/dd/yy"/>
    <numFmt numFmtId="202" formatCode="0.0_);\(0.0\)"/>
    <numFmt numFmtId="203" formatCode="0.00_);\(0.00\)"/>
    <numFmt numFmtId="204" formatCode="_(* #,##0.0000_);_(* \(#,##0.0000\);_(* &quot;-&quot;??_);_(@_)"/>
    <numFmt numFmtId="205" formatCode="hh:mm\ AM/PM_)"/>
    <numFmt numFmtId="206" formatCode="0.0000_)"/>
    <numFmt numFmtId="207" formatCode="hh:mm:ss\ AM/PM_)"/>
    <numFmt numFmtId="208" formatCode="mmmm\-yy"/>
    <numFmt numFmtId="209" formatCode="dd/mm/yy\ \ h:mm\ AM/PM"/>
  </numFmts>
  <fonts count="8">
    <font>
      <sz val="10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sz val="12"/>
      <name val="Arial MT"/>
      <family val="0"/>
    </font>
    <font>
      <sz val="8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b/>
      <sz val="16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>
      <alignment/>
      <protection/>
    </xf>
    <xf numFmtId="0" fontId="1" fillId="2" borderId="0">
      <alignment/>
      <protection/>
    </xf>
    <xf numFmtId="37" fontId="1" fillId="2" borderId="0">
      <alignment/>
      <protection/>
    </xf>
    <xf numFmtId="37" fontId="1" fillId="2" borderId="0">
      <alignment/>
      <protection/>
    </xf>
    <xf numFmtId="0" fontId="2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2" fillId="0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0" borderId="0">
      <alignment/>
      <protection/>
    </xf>
    <xf numFmtId="0" fontId="3" fillId="2" borderId="0">
      <alignment/>
      <protection/>
    </xf>
    <xf numFmtId="0" fontId="4" fillId="0" borderId="0">
      <alignment/>
      <protection/>
    </xf>
    <xf numFmtId="0" fontId="1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37" fontId="1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37" fontId="3" fillId="2" borderId="0">
      <alignment/>
      <protection/>
    </xf>
    <xf numFmtId="0" fontId="3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1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37" fontId="3" fillId="2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73" fontId="6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3" fontId="5" fillId="0" borderId="4" xfId="15" applyNumberFormat="1" applyFont="1" applyBorder="1" applyAlignment="1">
      <alignment vertical="center"/>
    </xf>
    <xf numFmtId="173" fontId="5" fillId="0" borderId="0" xfId="15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3" fontId="5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73" fontId="5" fillId="0" borderId="5" xfId="15" applyNumberFormat="1" applyFont="1" applyBorder="1" applyAlignment="1">
      <alignment vertical="center"/>
    </xf>
    <xf numFmtId="173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8" xfId="0" applyFont="1" applyBorder="1" applyAlignment="1" quotePrefix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</cellXfs>
  <cellStyles count="58">
    <cellStyle name="Normal" xfId="0"/>
    <cellStyle name="Comma" xfId="15"/>
    <cellStyle name="Comma [0]" xfId="16"/>
    <cellStyle name="Currency" xfId="17"/>
    <cellStyle name="Currency [0]" xfId="18"/>
    <cellStyle name="Normal_00" xfId="19"/>
    <cellStyle name="Normal_01" xfId="20"/>
    <cellStyle name="Normal_11budget" xfId="21"/>
    <cellStyle name="Normal_7CONSOL" xfId="22"/>
    <cellStyle name="Normal_7SEP98" xfId="23"/>
    <cellStyle name="Normal_8CASHFL" xfId="24"/>
    <cellStyle name="Normal_8DEBTOR" xfId="25"/>
    <cellStyle name="Normal_8GMREP" xfId="26"/>
    <cellStyle name="Normal_99" xfId="27"/>
    <cellStyle name="Normal_adj" xfId="28"/>
    <cellStyle name="Normal_aug98" xfId="29"/>
    <cellStyle name="Normal_Book1" xfId="30"/>
    <cellStyle name="Normal_cashfl " xfId="31"/>
    <cellStyle name="Normal_cf1" xfId="32"/>
    <cellStyle name="Normal_consol" xfId="33"/>
    <cellStyle name="Normal_consol (2)" xfId="34"/>
    <cellStyle name="Normal_coplan" xfId="35"/>
    <cellStyle name="Normal_coplan_1" xfId="36"/>
    <cellStyle name="Normal_Cred" xfId="37"/>
    <cellStyle name="Normal_CSHDEC99" xfId="38"/>
    <cellStyle name="Normal_dec00" xfId="39"/>
    <cellStyle name="Normal_dec01" xfId="40"/>
    <cellStyle name="Normal_DEC98" xfId="41"/>
    <cellStyle name="Normal_dec99" xfId="42"/>
    <cellStyle name="Normal_estcsh" xfId="43"/>
    <cellStyle name="Normal_interco" xfId="44"/>
    <cellStyle name="Normal_mope" xfId="45"/>
    <cellStyle name="Normal_Mthlyp&amp;l" xfId="46"/>
    <cellStyle name="Normal_QBS" xfId="47"/>
    <cellStyle name="Normal_qbscomm" xfId="48"/>
    <cellStyle name="Normal_QPR4" xfId="49"/>
    <cellStyle name="Normal_sept98" xfId="50"/>
    <cellStyle name="Normal_SEPTact-Hyperion" xfId="51"/>
    <cellStyle name="Normal_tax" xfId="52"/>
    <cellStyle name="Normal_taxcalc" xfId="53"/>
    <cellStyle name="Normal_UK" xfId="54"/>
    <cellStyle name="Normal_UK Reporting" xfId="55"/>
    <cellStyle name="Normal_UK Reporting_1" xfId="56"/>
    <cellStyle name="Normal_UK Reporting_1_8CASHFL" xfId="57"/>
    <cellStyle name="Normal_UK Reporting_1_cashfl " xfId="58"/>
    <cellStyle name="Normal_UK Reporting_1_consol" xfId="59"/>
    <cellStyle name="Normal_UK Reporting_1_consol (2)" xfId="60"/>
    <cellStyle name="Normal_UK Reporting_1_taxcalc" xfId="61"/>
    <cellStyle name="Normal_UK Reporting_1_UK" xfId="62"/>
    <cellStyle name="Normal_UK Reporting_8CASHFL" xfId="63"/>
    <cellStyle name="Normal_UK Reporting_cashfl " xfId="64"/>
    <cellStyle name="Normal_UK Reporting_consol" xfId="65"/>
    <cellStyle name="Normal_UK Reporting_consol (2)" xfId="66"/>
    <cellStyle name="Normal_UK Reporting_taxcalc" xfId="67"/>
    <cellStyle name="Normal_UK Reporting_UK" xfId="68"/>
    <cellStyle name="Normal_UK Reporting_UK Reporting" xfId="69"/>
    <cellStyle name="Normal_Xooct98f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NDY\stats\12bs-ca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NDY\1MONTH\11nov98\8CASHF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NDY\1MONTH\11nov98\mopecom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ndy2\2Csfhlow\4apr\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gm"/>
      <sheetName val="gm2"/>
      <sheetName val="gm3"/>
      <sheetName val="UK"/>
      <sheetName val="consadj"/>
      <sheetName val="coplan98"/>
      <sheetName val="act97"/>
      <sheetName val="coplan99"/>
      <sheetName val="dec99"/>
      <sheetName val="bs12+0"/>
      <sheetName val="consol"/>
      <sheetName val="sept98"/>
      <sheetName val="oct98"/>
      <sheetName val="nov98"/>
      <sheetName val="cashfl "/>
      <sheetName val="dec98"/>
      <sheetName val="tax"/>
      <sheetName val="dec98A"/>
      <sheetName val="InterCo2"/>
      <sheetName val="Vol-F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calc"/>
      <sheetName val="consol"/>
      <sheetName val="cashfl "/>
      <sheetName val="UK"/>
    </sheetNames>
    <sheetDataSet>
      <sheetData sheetId="3">
        <row r="5">
          <cell r="B5" t="str">
            <v>SUMMARY OF CASH FLOW</v>
          </cell>
        </row>
        <row r="7">
          <cell r="E7" t="str">
            <v>Budget</v>
          </cell>
          <cell r="F7" t="str">
            <v>+ / -</v>
          </cell>
          <cell r="G7" t="str">
            <v>Prior Year</v>
          </cell>
          <cell r="H7" t="str">
            <v>+ / -</v>
          </cell>
          <cell r="I7" t="str">
            <v>Prior Forect</v>
          </cell>
          <cell r="J7" t="str">
            <v>+ / -</v>
          </cell>
        </row>
        <row r="8">
          <cell r="D8" t="str">
            <v>Forecast</v>
          </cell>
          <cell r="E8" t="str">
            <v>Ori plan</v>
          </cell>
          <cell r="F8" t="str">
            <v>Budget</v>
          </cell>
          <cell r="G8" t="str">
            <v>(Actual 97)</v>
          </cell>
          <cell r="H8" t="str">
            <v>Prior Year</v>
          </cell>
          <cell r="I8" t="str">
            <v>QPR2</v>
          </cell>
          <cell r="J8" t="str">
            <v>Prior</v>
          </cell>
        </row>
        <row r="9">
          <cell r="H9" t="str">
            <v>1997 Act</v>
          </cell>
          <cell r="J9" t="str">
            <v>Forecast</v>
          </cell>
        </row>
        <row r="11">
          <cell r="B11" t="str">
            <v>Trading Profit</v>
          </cell>
          <cell r="D11">
            <v>21041</v>
          </cell>
          <cell r="E11">
            <v>24590</v>
          </cell>
          <cell r="F11">
            <v>-3549</v>
          </cell>
          <cell r="G11">
            <v>16257</v>
          </cell>
          <cell r="H11">
            <v>4784</v>
          </cell>
          <cell r="I11">
            <v>19889</v>
          </cell>
          <cell r="J11">
            <v>1152</v>
          </cell>
        </row>
        <row r="12">
          <cell r="B12" t="str">
            <v>Less : Associates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 t="str">
            <v>Trading Profit-Excl. Associates</v>
          </cell>
          <cell r="D13">
            <v>21041</v>
          </cell>
          <cell r="E13">
            <v>24590</v>
          </cell>
          <cell r="F13">
            <v>-3549</v>
          </cell>
          <cell r="G13">
            <v>16257</v>
          </cell>
          <cell r="H13">
            <v>4784</v>
          </cell>
          <cell r="I13">
            <v>19889</v>
          </cell>
          <cell r="J13">
            <v>1152</v>
          </cell>
        </row>
        <row r="14">
          <cell r="B14" t="str">
            <v>Depreciation</v>
          </cell>
          <cell r="D14">
            <v>12260</v>
          </cell>
          <cell r="E14">
            <v>10901</v>
          </cell>
          <cell r="F14">
            <v>1359</v>
          </cell>
          <cell r="G14">
            <v>9951</v>
          </cell>
          <cell r="H14">
            <v>2309</v>
          </cell>
          <cell r="I14">
            <v>10764</v>
          </cell>
          <cell r="J14">
            <v>1496</v>
          </cell>
        </row>
        <row r="15">
          <cell r="B15" t="str">
            <v>(Inc)/Dec in Working Capital</v>
          </cell>
          <cell r="D15">
            <v>-10849</v>
          </cell>
          <cell r="E15">
            <v>-2184</v>
          </cell>
          <cell r="F15">
            <v>-8665</v>
          </cell>
          <cell r="G15">
            <v>15963</v>
          </cell>
          <cell r="H15">
            <v>-26812</v>
          </cell>
          <cell r="I15">
            <v>-3410</v>
          </cell>
          <cell r="J15">
            <v>-7439</v>
          </cell>
        </row>
        <row r="16">
          <cell r="B16" t="str">
            <v>Other Non-cash items in Trading Profit</v>
          </cell>
          <cell r="D16">
            <v>40</v>
          </cell>
          <cell r="E16">
            <v>-758</v>
          </cell>
          <cell r="F16">
            <v>798</v>
          </cell>
          <cell r="G16">
            <v>-445</v>
          </cell>
          <cell r="H16">
            <v>485</v>
          </cell>
          <cell r="I16">
            <v>-747</v>
          </cell>
          <cell r="J16">
            <v>787</v>
          </cell>
        </row>
        <row r="17">
          <cell r="B17" t="str">
            <v>Net Capital Expenditure</v>
          </cell>
          <cell r="D17">
            <v>-41539</v>
          </cell>
          <cell r="E17">
            <v>-14736</v>
          </cell>
          <cell r="F17">
            <v>-26803</v>
          </cell>
          <cell r="G17">
            <v>-11358</v>
          </cell>
          <cell r="H17">
            <v>-30181</v>
          </cell>
          <cell r="I17">
            <v>-18133</v>
          </cell>
          <cell r="J17">
            <v>-23406</v>
          </cell>
        </row>
        <row r="18">
          <cell r="H18">
            <v>0</v>
          </cell>
          <cell r="J18">
            <v>0</v>
          </cell>
        </row>
        <row r="19">
          <cell r="B19" t="str">
            <v>OPERATING CASHFLOW</v>
          </cell>
          <cell r="D19">
            <v>-19047</v>
          </cell>
          <cell r="E19">
            <v>17813</v>
          </cell>
          <cell r="F19">
            <v>-36860</v>
          </cell>
          <cell r="G19">
            <v>30368</v>
          </cell>
          <cell r="H19">
            <v>-49415</v>
          </cell>
          <cell r="I19">
            <v>8363</v>
          </cell>
          <cell r="J19">
            <v>-27410</v>
          </cell>
        </row>
        <row r="20">
          <cell r="J20">
            <v>0</v>
          </cell>
        </row>
        <row r="21">
          <cell r="B21" t="str">
            <v>Net Interest</v>
          </cell>
          <cell r="D21">
            <v>-32</v>
          </cell>
          <cell r="E21">
            <v>-33</v>
          </cell>
          <cell r="F21">
            <v>1</v>
          </cell>
          <cell r="G21">
            <v>-34</v>
          </cell>
          <cell r="H21">
            <v>2</v>
          </cell>
          <cell r="I21">
            <v>-33</v>
          </cell>
          <cell r="J21">
            <v>1</v>
          </cell>
        </row>
        <row r="22">
          <cell r="B22" t="str">
            <v>Tax Paid</v>
          </cell>
          <cell r="D22">
            <v>-5125</v>
          </cell>
          <cell r="E22">
            <v>-4643</v>
          </cell>
          <cell r="F22">
            <v>-482</v>
          </cell>
          <cell r="G22">
            <v>-11007</v>
          </cell>
          <cell r="H22">
            <v>5882</v>
          </cell>
          <cell r="I22">
            <v>-5439</v>
          </cell>
          <cell r="J22">
            <v>314</v>
          </cell>
        </row>
        <row r="23">
          <cell r="H23">
            <v>0</v>
          </cell>
          <cell r="J23">
            <v>0</v>
          </cell>
        </row>
        <row r="24">
          <cell r="B24" t="str">
            <v>MANAGEABLE CASHFLOW</v>
          </cell>
          <cell r="D24">
            <v>-24204</v>
          </cell>
          <cell r="E24">
            <v>13137</v>
          </cell>
          <cell r="F24">
            <v>-37341</v>
          </cell>
          <cell r="G24">
            <v>19327</v>
          </cell>
          <cell r="H24">
            <v>-43531</v>
          </cell>
          <cell r="I24">
            <v>2891</v>
          </cell>
          <cell r="J24">
            <v>-27095</v>
          </cell>
        </row>
        <row r="25">
          <cell r="B25" t="str">
            <v>Witholding tax on dividends</v>
          </cell>
          <cell r="D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Dividends Paid to Minorities</v>
          </cell>
          <cell r="D26">
            <v>-7265</v>
          </cell>
          <cell r="E26">
            <v>-7064</v>
          </cell>
          <cell r="F26">
            <v>-201</v>
          </cell>
          <cell r="G26">
            <v>-10275</v>
          </cell>
          <cell r="H26">
            <v>3010</v>
          </cell>
          <cell r="I26">
            <v>-7265</v>
          </cell>
          <cell r="J26">
            <v>0</v>
          </cell>
        </row>
        <row r="27">
          <cell r="H27">
            <v>0</v>
          </cell>
          <cell r="J27">
            <v>0</v>
          </cell>
        </row>
        <row r="28">
          <cell r="B28" t="str">
            <v>Available Cashflow</v>
          </cell>
          <cell r="D28">
            <v>-31469</v>
          </cell>
          <cell r="E28">
            <v>6073</v>
          </cell>
          <cell r="F28">
            <v>-37542</v>
          </cell>
          <cell r="G28">
            <v>9052</v>
          </cell>
          <cell r="H28">
            <v>-40521</v>
          </cell>
          <cell r="I28">
            <v>-4374</v>
          </cell>
          <cell r="J28">
            <v>-27095</v>
          </cell>
        </row>
        <row r="29">
          <cell r="H29">
            <v>0</v>
          </cell>
          <cell r="J29">
            <v>0</v>
          </cell>
        </row>
        <row r="30">
          <cell r="B30" t="str">
            <v>Intra Group Dividends</v>
          </cell>
          <cell r="D30">
            <v>-8773</v>
          </cell>
          <cell r="E30">
            <v>-8529</v>
          </cell>
          <cell r="F30">
            <v>-244</v>
          </cell>
          <cell r="G30">
            <v>-12406</v>
          </cell>
          <cell r="H30">
            <v>3633</v>
          </cell>
          <cell r="I30">
            <v>-8773</v>
          </cell>
          <cell r="J30">
            <v>0</v>
          </cell>
        </row>
        <row r="31">
          <cell r="B31" t="str">
            <v>Other Inv. &amp; Financing Activities</v>
          </cell>
          <cell r="D31">
            <v>2704</v>
          </cell>
          <cell r="E31">
            <v>1998</v>
          </cell>
          <cell r="F31">
            <v>706</v>
          </cell>
          <cell r="G31">
            <v>4528</v>
          </cell>
          <cell r="H31">
            <v>-1824</v>
          </cell>
          <cell r="I31">
            <v>2704</v>
          </cell>
          <cell r="J31">
            <v>0</v>
          </cell>
        </row>
        <row r="32">
          <cell r="B32" t="str">
            <v>Fin. Lease additions to fixed assets</v>
          </cell>
          <cell r="H32">
            <v>0</v>
          </cell>
          <cell r="J32">
            <v>0</v>
          </cell>
        </row>
        <row r="33">
          <cell r="H33">
            <v>0</v>
          </cell>
          <cell r="J33">
            <v>0</v>
          </cell>
        </row>
        <row r="34">
          <cell r="B34" t="str">
            <v>TOTAL CASHFLOW</v>
          </cell>
          <cell r="D34">
            <v>-37538</v>
          </cell>
          <cell r="E34">
            <v>-458</v>
          </cell>
          <cell r="F34">
            <v>-37080</v>
          </cell>
          <cell r="G34">
            <v>1174</v>
          </cell>
          <cell r="H34">
            <v>-38712</v>
          </cell>
          <cell r="I34">
            <v>-10443</v>
          </cell>
          <cell r="J34">
            <v>-27095</v>
          </cell>
        </row>
        <row r="35">
          <cell r="H35">
            <v>0</v>
          </cell>
          <cell r="J35">
            <v>0</v>
          </cell>
        </row>
        <row r="36">
          <cell r="B36" t="str">
            <v>OPENING NET DEBT</v>
          </cell>
          <cell r="D36">
            <v>36887</v>
          </cell>
          <cell r="E36">
            <v>36739</v>
          </cell>
          <cell r="F36">
            <v>148</v>
          </cell>
          <cell r="G36">
            <v>35711</v>
          </cell>
          <cell r="H36">
            <v>1176</v>
          </cell>
          <cell r="I36">
            <v>36887</v>
          </cell>
          <cell r="J36">
            <v>0</v>
          </cell>
        </row>
        <row r="37">
          <cell r="B37" t="str">
            <v>EXCHANGE</v>
          </cell>
          <cell r="H37">
            <v>0</v>
          </cell>
          <cell r="J37">
            <v>0</v>
          </cell>
        </row>
        <row r="38">
          <cell r="B38" t="str">
            <v>NET CASHFLOW</v>
          </cell>
          <cell r="D38">
            <v>-37538</v>
          </cell>
          <cell r="E38">
            <v>-458</v>
          </cell>
          <cell r="F38">
            <v>-37080</v>
          </cell>
          <cell r="G38">
            <v>1174</v>
          </cell>
          <cell r="H38">
            <v>-38712</v>
          </cell>
          <cell r="I38">
            <v>-10443</v>
          </cell>
          <cell r="J38">
            <v>-27095</v>
          </cell>
        </row>
        <row r="39">
          <cell r="H39">
            <v>0</v>
          </cell>
          <cell r="J39">
            <v>0</v>
          </cell>
        </row>
        <row r="40">
          <cell r="B40" t="str">
            <v>CLOSING NET DEBT</v>
          </cell>
          <cell r="D40">
            <v>-651</v>
          </cell>
          <cell r="E40">
            <v>36281</v>
          </cell>
          <cell r="F40">
            <v>-36932</v>
          </cell>
          <cell r="G40">
            <v>36885</v>
          </cell>
          <cell r="H40">
            <v>-37536</v>
          </cell>
          <cell r="I40">
            <v>26444</v>
          </cell>
          <cell r="J40">
            <v>-27095</v>
          </cell>
        </row>
        <row r="43">
          <cell r="B43" t="str">
            <v>  KEY IN CLOSING NET DEBT</v>
          </cell>
          <cell r="D43">
            <v>-6341</v>
          </cell>
          <cell r="E43">
            <v>36281</v>
          </cell>
          <cell r="G43">
            <v>36885</v>
          </cell>
          <cell r="I43">
            <v>26444</v>
          </cell>
        </row>
        <row r="44">
          <cell r="B44" t="str">
            <v>  CHECK TOTAL</v>
          </cell>
          <cell r="D44">
            <v>5690</v>
          </cell>
          <cell r="E44">
            <v>0</v>
          </cell>
          <cell r="G44">
            <v>0</v>
          </cell>
          <cell r="I44">
            <v>0</v>
          </cell>
          <cell r="J4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+9"/>
      <sheetName val="4+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9"/>
  <sheetViews>
    <sheetView showGridLines="0" tabSelected="1" view="pageBreakPreview" zoomScale="6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I40" sqref="I40"/>
    </sheetView>
  </sheetViews>
  <sheetFormatPr defaultColWidth="9.140625" defaultRowHeight="14.25" customHeight="1"/>
  <cols>
    <col min="1" max="1" width="1.1484375" style="4" customWidth="1"/>
    <col min="2" max="2" width="4.7109375" style="6" customWidth="1"/>
    <col min="3" max="5" width="2.7109375" style="2" customWidth="1"/>
    <col min="6" max="7" width="13.00390625" style="3" customWidth="1"/>
    <col min="8" max="8" width="33.00390625" style="3" customWidth="1"/>
    <col min="9" max="9" width="20.8515625" style="3" customWidth="1"/>
    <col min="10" max="11" width="0.85546875" style="3" customWidth="1"/>
    <col min="12" max="12" width="20.8515625" style="3" customWidth="1"/>
    <col min="13" max="13" width="1.1484375" style="4" customWidth="1"/>
    <col min="14" max="16384" width="9.140625" style="4" customWidth="1"/>
  </cols>
  <sheetData>
    <row r="1" spans="2:12" ht="21">
      <c r="B1" s="34" t="s">
        <v>39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2" ht="21">
      <c r="B2" s="34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21">
      <c r="B3" s="34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15.75">
      <c r="B4" s="1"/>
      <c r="I4" s="23" t="s">
        <v>36</v>
      </c>
      <c r="L4" s="23" t="s">
        <v>36</v>
      </c>
    </row>
    <row r="5" spans="2:12" ht="15.75">
      <c r="B5" s="1"/>
      <c r="H5" s="5"/>
      <c r="I5" s="24" t="s">
        <v>1</v>
      </c>
      <c r="J5" s="25"/>
      <c r="K5" s="28"/>
      <c r="L5" s="25" t="s">
        <v>4</v>
      </c>
    </row>
    <row r="6" spans="2:12" ht="15.75">
      <c r="B6" s="2"/>
      <c r="C6" s="1"/>
      <c r="H6" s="5"/>
      <c r="I6" s="26" t="s">
        <v>2</v>
      </c>
      <c r="J6" s="27"/>
      <c r="K6" s="29"/>
      <c r="L6" s="27" t="s">
        <v>5</v>
      </c>
    </row>
    <row r="7" spans="8:12" ht="15.75">
      <c r="H7" s="7"/>
      <c r="I7" s="26" t="s">
        <v>3</v>
      </c>
      <c r="J7" s="27"/>
      <c r="K7" s="29"/>
      <c r="L7" s="27" t="s">
        <v>6</v>
      </c>
    </row>
    <row r="8" spans="8:12" ht="15.75">
      <c r="H8" s="7"/>
      <c r="I8" s="26"/>
      <c r="J8" s="27"/>
      <c r="K8" s="29"/>
      <c r="L8" s="27" t="s">
        <v>7</v>
      </c>
    </row>
    <row r="9" spans="8:12" ht="12.75" customHeight="1">
      <c r="H9" s="7"/>
      <c r="I9" s="32" t="s">
        <v>38</v>
      </c>
      <c r="J9" s="8"/>
      <c r="K9" s="7"/>
      <c r="L9" s="31" t="s">
        <v>35</v>
      </c>
    </row>
    <row r="10" spans="8:12" ht="12.75" customHeight="1">
      <c r="H10" s="5"/>
      <c r="I10" s="9" t="s">
        <v>0</v>
      </c>
      <c r="J10" s="10"/>
      <c r="K10" s="30"/>
      <c r="L10" s="10" t="s">
        <v>0</v>
      </c>
    </row>
    <row r="11" spans="8:12" ht="13.5" customHeight="1">
      <c r="H11" s="5"/>
      <c r="I11" s="5"/>
      <c r="J11" s="5"/>
      <c r="K11" s="5"/>
      <c r="L11" s="5"/>
    </row>
    <row r="12" spans="2:12" ht="13.5" customHeight="1">
      <c r="B12" s="11">
        <v>1</v>
      </c>
      <c r="C12" s="1" t="s">
        <v>8</v>
      </c>
      <c r="I12" s="12">
        <v>0</v>
      </c>
      <c r="J12" s="12"/>
      <c r="K12" s="12"/>
      <c r="L12" s="12">
        <v>0</v>
      </c>
    </row>
    <row r="13" spans="9:12" ht="13.5" customHeight="1">
      <c r="I13" s="12"/>
      <c r="J13" s="12"/>
      <c r="K13" s="12"/>
      <c r="L13" s="12"/>
    </row>
    <row r="14" spans="2:12" ht="13.5" customHeight="1">
      <c r="B14" s="11">
        <v>2</v>
      </c>
      <c r="C14" s="1" t="s">
        <v>9</v>
      </c>
      <c r="I14" s="12">
        <v>0</v>
      </c>
      <c r="J14" s="12"/>
      <c r="K14" s="12"/>
      <c r="L14" s="12">
        <v>0</v>
      </c>
    </row>
    <row r="15" spans="9:12" ht="13.5" customHeight="1">
      <c r="I15" s="12"/>
      <c r="J15" s="12"/>
      <c r="K15" s="12"/>
      <c r="L15" s="12"/>
    </row>
    <row r="16" spans="2:12" ht="13.5" customHeight="1">
      <c r="B16" s="11">
        <v>3</v>
      </c>
      <c r="C16" s="1" t="s">
        <v>10</v>
      </c>
      <c r="I16" s="12">
        <v>0</v>
      </c>
      <c r="J16" s="12"/>
      <c r="K16" s="12"/>
      <c r="L16" s="12">
        <v>0</v>
      </c>
    </row>
    <row r="17" spans="9:12" ht="13.5" customHeight="1">
      <c r="I17" s="12"/>
      <c r="J17" s="12"/>
      <c r="K17" s="12"/>
      <c r="L17" s="12"/>
    </row>
    <row r="18" spans="2:12" ht="13.5" customHeight="1">
      <c r="B18" s="11">
        <v>4</v>
      </c>
      <c r="C18" s="1" t="s">
        <v>11</v>
      </c>
      <c r="I18" s="12"/>
      <c r="J18" s="12"/>
      <c r="K18" s="12"/>
      <c r="L18" s="12"/>
    </row>
    <row r="19" spans="4:12" ht="13.5" customHeight="1">
      <c r="D19" s="2" t="s">
        <v>27</v>
      </c>
      <c r="I19" s="12">
        <v>0</v>
      </c>
      <c r="J19" s="12"/>
      <c r="K19" s="12"/>
      <c r="L19" s="12">
        <v>0</v>
      </c>
    </row>
    <row r="20" spans="4:12" ht="13.5" customHeight="1">
      <c r="D20" s="2" t="s">
        <v>28</v>
      </c>
      <c r="I20" s="12">
        <v>0</v>
      </c>
      <c r="J20" s="12"/>
      <c r="K20" s="12"/>
      <c r="L20" s="12">
        <v>0</v>
      </c>
    </row>
    <row r="21" spans="9:12" ht="13.5" customHeight="1">
      <c r="I21" s="12"/>
      <c r="J21" s="12"/>
      <c r="K21" s="12"/>
      <c r="L21" s="12"/>
    </row>
    <row r="22" spans="2:12" ht="13.5" customHeight="1">
      <c r="B22" s="11">
        <v>5</v>
      </c>
      <c r="C22" s="1" t="s">
        <v>12</v>
      </c>
      <c r="I22" s="12"/>
      <c r="J22" s="12"/>
      <c r="K22" s="12"/>
      <c r="L22" s="12"/>
    </row>
    <row r="23" spans="4:12" ht="13.5" customHeight="1">
      <c r="D23" s="2" t="s">
        <v>13</v>
      </c>
      <c r="I23" s="12">
        <v>0</v>
      </c>
      <c r="J23" s="12"/>
      <c r="K23" s="12"/>
      <c r="L23" s="12">
        <v>0</v>
      </c>
    </row>
    <row r="24" spans="4:12" ht="13.5" customHeight="1">
      <c r="D24" s="2" t="s">
        <v>17</v>
      </c>
      <c r="I24" s="12">
        <v>0</v>
      </c>
      <c r="J24" s="12"/>
      <c r="K24" s="12"/>
      <c r="L24" s="12">
        <v>0</v>
      </c>
    </row>
    <row r="25" spans="4:12" ht="13.5" customHeight="1">
      <c r="D25" s="2" t="s">
        <v>29</v>
      </c>
      <c r="I25" s="12">
        <v>1836</v>
      </c>
      <c r="J25" s="12"/>
      <c r="K25" s="12"/>
      <c r="L25" s="12">
        <v>1799</v>
      </c>
    </row>
    <row r="26" spans="4:12" ht="13.5" customHeight="1">
      <c r="D26" s="2" t="s">
        <v>30</v>
      </c>
      <c r="I26" s="12">
        <v>0</v>
      </c>
      <c r="J26" s="12"/>
      <c r="K26" s="12"/>
      <c r="L26" s="12">
        <v>0</v>
      </c>
    </row>
    <row r="27" spans="4:12" ht="13.5" customHeight="1">
      <c r="D27" s="2" t="s">
        <v>15</v>
      </c>
      <c r="I27" s="12">
        <v>755190</v>
      </c>
      <c r="J27" s="12"/>
      <c r="K27" s="12"/>
      <c r="L27" s="12">
        <v>791017</v>
      </c>
    </row>
    <row r="28" spans="4:12" ht="13.5" customHeight="1">
      <c r="D28" s="2" t="s">
        <v>16</v>
      </c>
      <c r="I28" s="12">
        <f>21642-19164</f>
        <v>2478</v>
      </c>
      <c r="J28" s="12"/>
      <c r="K28" s="12"/>
      <c r="L28" s="12">
        <v>3359</v>
      </c>
    </row>
    <row r="29" spans="9:12" ht="3.75" customHeight="1">
      <c r="I29" s="12"/>
      <c r="J29" s="12"/>
      <c r="K29" s="12"/>
      <c r="L29" s="12"/>
    </row>
    <row r="30" spans="2:12" s="18" customFormat="1" ht="24" customHeight="1">
      <c r="B30" s="13"/>
      <c r="C30" s="14"/>
      <c r="D30" s="14"/>
      <c r="E30" s="14"/>
      <c r="F30" s="15"/>
      <c r="G30" s="15"/>
      <c r="H30" s="15"/>
      <c r="I30" s="16">
        <f>SUM(I23:I28)</f>
        <v>759504</v>
      </c>
      <c r="J30" s="17"/>
      <c r="K30" s="17"/>
      <c r="L30" s="16">
        <f>SUM(L23:L28)</f>
        <v>796175</v>
      </c>
    </row>
    <row r="31" spans="9:12" ht="4.5" customHeight="1">
      <c r="I31" s="12"/>
      <c r="J31" s="12"/>
      <c r="K31" s="12"/>
      <c r="L31" s="12"/>
    </row>
    <row r="32" spans="9:12" ht="13.5" customHeight="1">
      <c r="I32" s="12"/>
      <c r="J32" s="12"/>
      <c r="K32" s="12"/>
      <c r="L32" s="12"/>
    </row>
    <row r="33" spans="2:12" ht="13.5" customHeight="1">
      <c r="B33" s="11">
        <v>6</v>
      </c>
      <c r="C33" s="1" t="s">
        <v>34</v>
      </c>
      <c r="I33" s="12"/>
      <c r="J33" s="12"/>
      <c r="K33" s="12"/>
      <c r="L33" s="12"/>
    </row>
    <row r="34" spans="4:12" ht="13.5" customHeight="1">
      <c r="D34" s="2" t="s">
        <v>14</v>
      </c>
      <c r="I34" s="12">
        <v>0</v>
      </c>
      <c r="J34" s="12"/>
      <c r="K34" s="12"/>
      <c r="L34" s="12">
        <v>0</v>
      </c>
    </row>
    <row r="35" spans="4:12" ht="13.5" customHeight="1">
      <c r="D35" s="2" t="s">
        <v>18</v>
      </c>
      <c r="I35" s="12">
        <f>2874-5</f>
        <v>2869</v>
      </c>
      <c r="J35" s="12"/>
      <c r="K35" s="12"/>
      <c r="L35" s="12">
        <v>4611</v>
      </c>
    </row>
    <row r="36" spans="4:12" ht="13.5" customHeight="1">
      <c r="D36" s="2" t="s">
        <v>31</v>
      </c>
      <c r="I36" s="12">
        <v>0</v>
      </c>
      <c r="J36" s="12"/>
      <c r="K36" s="12"/>
      <c r="L36" s="12">
        <v>0</v>
      </c>
    </row>
    <row r="37" spans="4:12" ht="13.5" customHeight="1">
      <c r="D37" s="2" t="s">
        <v>19</v>
      </c>
      <c r="I37" s="12">
        <f>4770-426</f>
        <v>4344</v>
      </c>
      <c r="J37" s="12"/>
      <c r="K37" s="12"/>
      <c r="L37" s="12">
        <v>2205</v>
      </c>
    </row>
    <row r="38" spans="4:12" ht="13.5" customHeight="1">
      <c r="D38" s="2" t="s">
        <v>40</v>
      </c>
      <c r="I38" s="12">
        <f>19814-19164</f>
        <v>650</v>
      </c>
      <c r="J38" s="12"/>
      <c r="K38" s="12"/>
      <c r="L38" s="12">
        <v>0</v>
      </c>
    </row>
    <row r="39" spans="9:12" ht="3.75" customHeight="1">
      <c r="I39" s="12"/>
      <c r="J39" s="12"/>
      <c r="K39" s="12"/>
      <c r="L39" s="12"/>
    </row>
    <row r="40" spans="2:12" s="18" customFormat="1" ht="24" customHeight="1">
      <c r="B40" s="13"/>
      <c r="C40" s="14"/>
      <c r="D40" s="14"/>
      <c r="E40" s="14"/>
      <c r="F40" s="15"/>
      <c r="G40" s="15"/>
      <c r="H40" s="15"/>
      <c r="I40" s="16">
        <f>SUM(I34:I38)</f>
        <v>7863</v>
      </c>
      <c r="J40" s="17"/>
      <c r="K40" s="17"/>
      <c r="L40" s="16">
        <f>SUM(L34:L38)</f>
        <v>6816</v>
      </c>
    </row>
    <row r="41" spans="9:12" ht="4.5" customHeight="1">
      <c r="I41" s="12"/>
      <c r="J41" s="12"/>
      <c r="K41" s="12"/>
      <c r="L41" s="12"/>
    </row>
    <row r="42" spans="9:12" ht="14.25" customHeight="1">
      <c r="I42" s="12"/>
      <c r="J42" s="12"/>
      <c r="K42" s="12"/>
      <c r="L42" s="12"/>
    </row>
    <row r="43" spans="2:12" s="20" customFormat="1" ht="13.5" customHeight="1">
      <c r="B43" s="11">
        <v>7</v>
      </c>
      <c r="C43" s="1" t="s">
        <v>20</v>
      </c>
      <c r="D43" s="2"/>
      <c r="E43" s="2"/>
      <c r="F43" s="3"/>
      <c r="G43" s="3"/>
      <c r="H43" s="3"/>
      <c r="I43" s="19">
        <f>I30-I40</f>
        <v>751641</v>
      </c>
      <c r="J43" s="19"/>
      <c r="K43" s="19"/>
      <c r="L43" s="19">
        <f>L30-L40</f>
        <v>789359</v>
      </c>
    </row>
    <row r="44" spans="9:12" ht="13.5" customHeight="1">
      <c r="I44" s="12"/>
      <c r="J44" s="12"/>
      <c r="K44" s="12"/>
      <c r="L44" s="12"/>
    </row>
    <row r="45" spans="2:12" s="18" customFormat="1" ht="24" customHeight="1" thickBot="1">
      <c r="B45" s="13"/>
      <c r="C45" s="14"/>
      <c r="D45" s="14"/>
      <c r="E45" s="14"/>
      <c r="F45" s="15"/>
      <c r="G45" s="15"/>
      <c r="H45" s="15"/>
      <c r="I45" s="21">
        <f>I12+I14+I16+I19+I20+I43</f>
        <v>751641</v>
      </c>
      <c r="J45" s="17"/>
      <c r="K45" s="17"/>
      <c r="L45" s="21">
        <f>L12+L14+L16+L19+L20+L43</f>
        <v>789359</v>
      </c>
    </row>
    <row r="46" spans="9:12" ht="4.5" customHeight="1">
      <c r="I46" s="12"/>
      <c r="J46" s="12"/>
      <c r="K46" s="12"/>
      <c r="L46" s="12"/>
    </row>
    <row r="47" spans="2:12" ht="13.5" customHeight="1">
      <c r="B47" s="11">
        <v>8</v>
      </c>
      <c r="C47" s="1" t="s">
        <v>21</v>
      </c>
      <c r="I47" s="12"/>
      <c r="J47" s="12"/>
      <c r="K47" s="12"/>
      <c r="L47" s="12"/>
    </row>
    <row r="48" spans="4:12" ht="13.5" customHeight="1">
      <c r="D48" s="2" t="s">
        <v>22</v>
      </c>
      <c r="I48" s="12">
        <v>157950</v>
      </c>
      <c r="J48" s="12"/>
      <c r="K48" s="12"/>
      <c r="L48" s="12">
        <v>157950</v>
      </c>
    </row>
    <row r="49" spans="4:12" ht="13.5" customHeight="1">
      <c r="D49" s="2" t="s">
        <v>23</v>
      </c>
      <c r="I49" s="12"/>
      <c r="J49" s="12"/>
      <c r="K49" s="12"/>
      <c r="L49" s="12"/>
    </row>
    <row r="50" spans="5:12" ht="13.5" customHeight="1">
      <c r="E50" s="2" t="s">
        <v>33</v>
      </c>
      <c r="I50" s="12">
        <v>15899</v>
      </c>
      <c r="J50" s="12"/>
      <c r="K50" s="12"/>
      <c r="L50" s="12">
        <v>15899</v>
      </c>
    </row>
    <row r="51" spans="5:12" ht="13.5" customHeight="1">
      <c r="E51" s="2" t="s">
        <v>32</v>
      </c>
      <c r="I51" s="12">
        <f>615510-37718</f>
        <v>577792</v>
      </c>
      <c r="J51" s="12"/>
      <c r="K51" s="12"/>
      <c r="L51" s="12">
        <v>615510</v>
      </c>
    </row>
    <row r="52" spans="9:12" ht="13.5" customHeight="1">
      <c r="I52" s="12"/>
      <c r="J52" s="12"/>
      <c r="K52" s="12"/>
      <c r="L52" s="12"/>
    </row>
    <row r="53" spans="2:12" ht="13.5" customHeight="1">
      <c r="B53" s="11">
        <v>9</v>
      </c>
      <c r="C53" s="1" t="s">
        <v>24</v>
      </c>
      <c r="I53" s="12">
        <v>0</v>
      </c>
      <c r="J53" s="12"/>
      <c r="K53" s="12"/>
      <c r="L53" s="12">
        <v>0</v>
      </c>
    </row>
    <row r="54" spans="9:12" ht="13.5" customHeight="1">
      <c r="I54" s="12"/>
      <c r="J54" s="12"/>
      <c r="K54" s="12"/>
      <c r="L54" s="12"/>
    </row>
    <row r="55" spans="2:12" ht="13.5" customHeight="1">
      <c r="B55" s="11">
        <v>10</v>
      </c>
      <c r="C55" s="1" t="s">
        <v>25</v>
      </c>
      <c r="I55" s="12">
        <v>0</v>
      </c>
      <c r="J55" s="12"/>
      <c r="K55" s="12"/>
      <c r="L55" s="12">
        <v>0</v>
      </c>
    </row>
    <row r="56" spans="9:12" ht="13.5" customHeight="1">
      <c r="I56" s="12"/>
      <c r="J56" s="12"/>
      <c r="K56" s="12"/>
      <c r="L56" s="12"/>
    </row>
    <row r="57" spans="2:12" ht="13.5" customHeight="1">
      <c r="B57" s="11">
        <v>11</v>
      </c>
      <c r="C57" s="1" t="s">
        <v>26</v>
      </c>
      <c r="I57" s="12">
        <v>0</v>
      </c>
      <c r="J57" s="12"/>
      <c r="K57" s="12"/>
      <c r="L57" s="12">
        <v>0</v>
      </c>
    </row>
    <row r="58" spans="9:12" ht="13.5" customHeight="1">
      <c r="I58" s="12"/>
      <c r="J58" s="12"/>
      <c r="K58" s="12"/>
      <c r="L58" s="12"/>
    </row>
    <row r="59" spans="2:12" s="18" customFormat="1" ht="24" customHeight="1" thickBot="1">
      <c r="B59" s="13"/>
      <c r="C59" s="14"/>
      <c r="D59" s="14"/>
      <c r="E59" s="14"/>
      <c r="F59" s="15"/>
      <c r="G59" s="15"/>
      <c r="H59" s="15"/>
      <c r="I59" s="21">
        <f>I48+I50+I51+I53+I55+I57</f>
        <v>751641</v>
      </c>
      <c r="J59" s="17"/>
      <c r="K59" s="17"/>
      <c r="L59" s="21">
        <f>L48+L50+L51+L53+L55+L57</f>
        <v>789359</v>
      </c>
    </row>
    <row r="60" spans="9:12" ht="15" customHeight="1">
      <c r="I60" s="12"/>
      <c r="J60" s="12"/>
      <c r="K60" s="12"/>
      <c r="L60" s="12"/>
    </row>
    <row r="61" s="20" customFormat="1" ht="14.25" customHeight="1"/>
    <row r="62" ht="13.5" customHeight="1"/>
    <row r="63" ht="13.5" customHeight="1"/>
    <row r="64" ht="13.5" customHeight="1"/>
    <row r="65" ht="13.5" customHeight="1"/>
    <row r="66" ht="13.5" customHeight="1"/>
    <row r="67" ht="14.25" customHeight="1">
      <c r="B67" s="2"/>
    </row>
    <row r="69" spans="9:12" ht="14.25" customHeight="1">
      <c r="I69" s="22">
        <f>I59-I45</f>
        <v>0</v>
      </c>
      <c r="L69" s="22">
        <f>L59-L45</f>
        <v>0</v>
      </c>
    </row>
  </sheetData>
  <printOptions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American Tobacco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FINSEB</dc:creator>
  <cp:keywords/>
  <dc:description/>
  <cp:lastModifiedBy>LEGQPT</cp:lastModifiedBy>
  <cp:lastPrinted>2000-08-15T10:10:27Z</cp:lastPrinted>
  <dcterms:created xsi:type="dcterms:W3CDTF">1999-08-20T07:42:22Z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